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lon/Dropbox/Москворечье/ОБЩИЕ СОБРАНИЯ/2020.08.31 Заочное собрание/"/>
    </mc:Choice>
  </mc:AlternateContent>
  <xr:revisionPtr revIDLastSave="0" documentId="13_ncr:1_{7199BFD4-663F-9E41-B191-9DF02F21F394}" xr6:coauthVersionLast="45" xr6:coauthVersionMax="45" xr10:uidLastSave="{00000000-0000-0000-0000-000000000000}"/>
  <bookViews>
    <workbookView xWindow="11880" yWindow="5900" windowWidth="29100" windowHeight="19760" xr2:uid="{02A6E3EA-6C71-1645-888B-FC9E2099BDA7}"/>
  </bookViews>
  <sheets>
    <sheet name="Отчет 2019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1" l="1"/>
  <c r="D59" i="1" s="1"/>
  <c r="B58" i="1"/>
  <c r="B59" i="1" s="1"/>
  <c r="F59" i="1" s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58" i="1" s="1"/>
  <c r="F41" i="1"/>
  <c r="F40" i="1"/>
  <c r="F39" i="1"/>
  <c r="F38" i="1"/>
  <c r="F37" i="1"/>
  <c r="F36" i="1"/>
  <c r="F35" i="1"/>
  <c r="F34" i="1"/>
  <c r="F33" i="1"/>
  <c r="F32" i="1"/>
  <c r="F29" i="1"/>
  <c r="F28" i="1"/>
  <c r="F27" i="1"/>
  <c r="F26" i="1"/>
  <c r="F25" i="1"/>
  <c r="F24" i="1"/>
  <c r="F23" i="1"/>
  <c r="F21" i="1"/>
  <c r="F20" i="1"/>
  <c r="F19" i="1"/>
  <c r="H12" i="1"/>
  <c r="G12" i="1"/>
  <c r="F12" i="1"/>
  <c r="E12" i="1"/>
  <c r="D12" i="1"/>
  <c r="C12" i="1"/>
  <c r="B12" i="1"/>
  <c r="I11" i="1"/>
  <c r="I10" i="1"/>
  <c r="I9" i="1"/>
  <c r="I12" i="1" s="1"/>
  <c r="G4" i="1"/>
</calcChain>
</file>

<file path=xl/sharedStrings.xml><?xml version="1.0" encoding="utf-8"?>
<sst xmlns="http://schemas.openxmlformats.org/spreadsheetml/2006/main" count="73" uniqueCount="69">
  <si>
    <t>Финансовый отчет за 2019 год</t>
  </si>
  <si>
    <t>Остаток в кассе на 01.01.2019</t>
  </si>
  <si>
    <t>Остаток в кассе на 31.12.2019</t>
  </si>
  <si>
    <t>Общий прирост</t>
  </si>
  <si>
    <t>Остаток в Банке Точка на 01.01.2019</t>
  </si>
  <si>
    <t>Остаток в Точка Банке на 31.12.2019</t>
  </si>
  <si>
    <t>Остаток в  Возрождение  на 01.01.2019</t>
  </si>
  <si>
    <t>Остаток в банке Возрождение на 31.12.2019</t>
  </si>
  <si>
    <t>Задолженность ИП Дуженков  на 01.01.2019</t>
  </si>
  <si>
    <t>Задолженность ИП Дуженков  на 31.12.2019</t>
  </si>
  <si>
    <t>Структура собранных денег   в 2019 г.</t>
  </si>
  <si>
    <t>Назначение</t>
  </si>
  <si>
    <t>Общий итог</t>
  </si>
  <si>
    <t>Целевые взносы</t>
  </si>
  <si>
    <t>Членские взносы</t>
  </si>
  <si>
    <t>Пени</t>
  </si>
  <si>
    <t>Текущая задолженность</t>
  </si>
  <si>
    <t>Расходы 2019 года</t>
  </si>
  <si>
    <t>Статья</t>
  </si>
  <si>
    <t>План</t>
  </si>
  <si>
    <t>Факт</t>
  </si>
  <si>
    <t>Расхождение</t>
  </si>
  <si>
    <t>Комментарий</t>
  </si>
  <si>
    <t>Платежи за услуги организациям</t>
  </si>
  <si>
    <t>Бухгалтерия и кадры</t>
  </si>
  <si>
    <t>Завхоз</t>
  </si>
  <si>
    <t>Электрик</t>
  </si>
  <si>
    <t>Расходы на оплату труда</t>
  </si>
  <si>
    <t>Председатель</t>
  </si>
  <si>
    <t>НДФЛ выделен в отдельную строку</t>
  </si>
  <si>
    <t>Секретарь/Делопроизводство</t>
  </si>
  <si>
    <t>Кассир</t>
  </si>
  <si>
    <t>НДФЛ</t>
  </si>
  <si>
    <t>Налоги фонд оплаты труда</t>
  </si>
  <si>
    <t>Поощрительный фонд</t>
  </si>
  <si>
    <t>Итого</t>
  </si>
  <si>
    <t>Банковские комиссии</t>
  </si>
  <si>
    <t>Вывоз мусора</t>
  </si>
  <si>
    <t>Налоги на землю общ. польз. 2018</t>
  </si>
  <si>
    <t>Пуск водопровода</t>
  </si>
  <si>
    <t>Консервация водопровода</t>
  </si>
  <si>
    <t>Справки + Нотариус</t>
  </si>
  <si>
    <t>Чистка снега зимой</t>
  </si>
  <si>
    <t>Оплата Декабрь 2018 и январь-февраль 2019</t>
  </si>
  <si>
    <t>Электричествово (освещение, водокачка)</t>
  </si>
  <si>
    <t>Юрист (неплательщики)</t>
  </si>
  <si>
    <t xml:space="preserve">  </t>
  </si>
  <si>
    <t>Ежегодный ремонт дороги</t>
  </si>
  <si>
    <t>До июня выполнили ремонт дорог, в августе дополнительно просыпали первую, вторую, центральную, заказывали грейдер от Лужков</t>
  </si>
  <si>
    <t>Канцтовары</t>
  </si>
  <si>
    <t>Купили большой принтер за 45 000 и компьютер</t>
  </si>
  <si>
    <t>Хозтовары</t>
  </si>
  <si>
    <t>31769 руб - покупка виброплиты</t>
  </si>
  <si>
    <t>Лицензия на добычу воды на 25 лет</t>
  </si>
  <si>
    <t>Окашивание</t>
  </si>
  <si>
    <t>Прочие хоз работы</t>
  </si>
  <si>
    <t>Ремонт правления</t>
  </si>
  <si>
    <t>Пожарное оборудование в правление</t>
  </si>
  <si>
    <t>Текущий ремонт водопровода</t>
  </si>
  <si>
    <t>Телефон, СМС и интернет в правлении</t>
  </si>
  <si>
    <t>Аварийный и текущий ремонт эл.сети с материалами</t>
  </si>
  <si>
    <t>Непредвиденные расходы</t>
  </si>
  <si>
    <t>Установка видеокамер на территории товарищества</t>
  </si>
  <si>
    <t>Проф. Ремонт трансформатора</t>
  </si>
  <si>
    <t>Подготовил</t>
  </si>
  <si>
    <t>Помощник председателя Надъярных А.В.</t>
  </si>
  <si>
    <t>Председатель ТСН "Москворечье"</t>
  </si>
  <si>
    <t>Левакова Н.Г.</t>
  </si>
  <si>
    <t>Обязательные платежи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</si>
</sst>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19]General"/>
    <numFmt numFmtId="165" formatCode="&quot; &quot;#,##0.00&quot;    &quot;;&quot;-&quot;#,##0.00&quot;    &quot;;&quot; -&quot;#&quot;    &quot;;@&quot; &quot;"/>
    <numFmt numFmtId="166" formatCode="[$-419]#,##0.00&quot;   &quot;;[Red][$-419]&quot;-&quot;#,##0.00&quot;   &quot;"/>
    <numFmt numFmtId="167" formatCode="#,##0.00&quot; &quot;;[Red]&quot;-&quot;#,##0.00&quot; &quot;"/>
    <numFmt numFmtId="168" formatCode="&quot; &quot;#,##0&quot;    &quot;;&quot;-&quot;#,##0&quot;    &quot;;&quot; -&quot;#&quot;    &quot;;@&quot; &quot;"/>
    <numFmt numFmtId="169" formatCode="[$-419]#,##0&quot;   &quot;;[Red][$-419]&quot;-&quot;#,##0&quot;   &quot;"/>
    <numFmt numFmtId="170" formatCode="#,##0&quot; &quot;;[Red]&quot;-&quot;#,##0&quot; &quot;"/>
  </numFmts>
  <fonts count="8" x14ac:knownFonts="1">
    <font>
      <sz val="12"/>
      <color theme="1"/>
      <name val="Arial"/>
      <family val="2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i/>
      <sz val="14"/>
      <color rgb="FF000000"/>
      <name val="Calibri"/>
      <family val="2"/>
    </font>
    <font>
      <b/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BFBFBF"/>
        <bgColor rgb="FFBFBFB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164" fontId="1" fillId="0" borderId="0"/>
    <xf numFmtId="165" fontId="4" fillId="0" borderId="0"/>
    <xf numFmtId="164" fontId="4" fillId="0" borderId="0"/>
    <xf numFmtId="165" fontId="4" fillId="0" borderId="0"/>
    <xf numFmtId="165" fontId="4" fillId="0" borderId="0"/>
  </cellStyleXfs>
  <cellXfs count="56">
    <xf numFmtId="0" fontId="0" fillId="0" borderId="0" xfId="0"/>
    <xf numFmtId="164" fontId="2" fillId="0" borderId="0" xfId="1" applyFont="1" applyAlignment="1">
      <alignment horizontal="center" vertical="top"/>
    </xf>
    <xf numFmtId="164" fontId="1" fillId="0" borderId="0" xfId="1"/>
    <xf numFmtId="0" fontId="0" fillId="0" borderId="0" xfId="0"/>
    <xf numFmtId="164" fontId="3" fillId="0" borderId="0" xfId="1" applyFont="1"/>
    <xf numFmtId="49" fontId="3" fillId="0" borderId="0" xfId="1" applyNumberFormat="1" applyFont="1"/>
    <xf numFmtId="166" fontId="4" fillId="0" borderId="0" xfId="2" applyNumberFormat="1"/>
    <xf numFmtId="167" fontId="4" fillId="0" borderId="0" xfId="3" applyNumberFormat="1"/>
    <xf numFmtId="164" fontId="5" fillId="0" borderId="1" xfId="3" applyFont="1" applyBorder="1" applyAlignment="1">
      <alignment horizontal="right" vertical="top"/>
    </xf>
    <xf numFmtId="168" fontId="3" fillId="0" borderId="1" xfId="4" applyNumberFormat="1" applyFont="1" applyBorder="1" applyAlignment="1">
      <alignment horizontal="center" vertical="top"/>
    </xf>
    <xf numFmtId="164" fontId="5" fillId="0" borderId="1" xfId="3" applyFont="1" applyBorder="1" applyAlignment="1">
      <alignment horizontal="right" vertical="top"/>
    </xf>
    <xf numFmtId="164" fontId="6" fillId="0" borderId="2" xfId="1" applyFont="1" applyBorder="1" applyAlignment="1">
      <alignment horizontal="center"/>
    </xf>
    <xf numFmtId="169" fontId="6" fillId="0" borderId="3" xfId="4" applyNumberFormat="1" applyFont="1" applyBorder="1" applyAlignment="1">
      <alignment horizontal="center" vertical="center"/>
    </xf>
    <xf numFmtId="164" fontId="3" fillId="0" borderId="1" xfId="1" applyFont="1" applyBorder="1" applyAlignment="1">
      <alignment horizontal="right" vertical="top"/>
    </xf>
    <xf numFmtId="164" fontId="5" fillId="0" borderId="1" xfId="3" applyFont="1" applyBorder="1" applyAlignment="1">
      <alignment horizontal="right" vertical="top" wrapText="1"/>
    </xf>
    <xf numFmtId="170" fontId="3" fillId="0" borderId="1" xfId="4" applyNumberFormat="1" applyFont="1" applyBorder="1" applyAlignment="1">
      <alignment horizontal="center" vertical="top"/>
    </xf>
    <xf numFmtId="164" fontId="3" fillId="0" borderId="0" xfId="1" applyFont="1" applyAlignment="1">
      <alignment vertical="top"/>
    </xf>
    <xf numFmtId="164" fontId="7" fillId="2" borderId="1" xfId="1" applyFont="1" applyFill="1" applyBorder="1" applyAlignment="1">
      <alignment vertical="top"/>
    </xf>
    <xf numFmtId="164" fontId="7" fillId="2" borderId="1" xfId="1" applyFont="1" applyFill="1" applyBorder="1" applyAlignment="1">
      <alignment horizontal="center" vertical="top"/>
    </xf>
    <xf numFmtId="164" fontId="3" fillId="0" borderId="1" xfId="1" applyFont="1" applyBorder="1" applyAlignment="1">
      <alignment horizontal="left" vertical="top"/>
    </xf>
    <xf numFmtId="168" fontId="5" fillId="0" borderId="1" xfId="5" applyNumberFormat="1" applyFont="1" applyBorder="1" applyAlignment="1">
      <alignment horizontal="right" vertical="top"/>
    </xf>
    <xf numFmtId="168" fontId="5" fillId="3" borderId="1" xfId="5" applyNumberFormat="1" applyFont="1" applyFill="1" applyBorder="1" applyAlignment="1">
      <alignment horizontal="right" vertical="top"/>
    </xf>
    <xf numFmtId="164" fontId="7" fillId="2" borderId="1" xfId="1" applyFont="1" applyFill="1" applyBorder="1" applyAlignment="1">
      <alignment horizontal="left" vertical="top"/>
    </xf>
    <xf numFmtId="170" fontId="7" fillId="2" borderId="1" xfId="1" applyNumberFormat="1" applyFont="1" applyFill="1" applyBorder="1" applyAlignment="1">
      <alignment vertical="top"/>
    </xf>
    <xf numFmtId="170" fontId="7" fillId="3" borderId="1" xfId="1" applyNumberFormat="1" applyFont="1" applyFill="1" applyBorder="1" applyAlignment="1">
      <alignment vertical="top"/>
    </xf>
    <xf numFmtId="168" fontId="7" fillId="0" borderId="0" xfId="5" applyNumberFormat="1" applyFont="1"/>
    <xf numFmtId="170" fontId="1" fillId="0" borderId="0" xfId="1" applyNumberFormat="1"/>
    <xf numFmtId="164" fontId="2" fillId="0" borderId="0" xfId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4" fontId="7" fillId="0" borderId="0" xfId="1" applyFont="1"/>
    <xf numFmtId="164" fontId="4" fillId="0" borderId="0" xfId="3" applyAlignment="1">
      <alignment horizontal="left"/>
    </xf>
    <xf numFmtId="170" fontId="7" fillId="2" borderId="1" xfId="1" applyNumberFormat="1" applyFont="1" applyFill="1" applyBorder="1" applyAlignment="1">
      <alignment vertical="top" wrapText="1"/>
    </xf>
    <xf numFmtId="170" fontId="7" fillId="2" borderId="1" xfId="1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170" fontId="3" fillId="0" borderId="4" xfId="1" applyNumberFormat="1" applyFont="1" applyBorder="1" applyAlignment="1">
      <alignment vertical="top" wrapText="1"/>
    </xf>
    <xf numFmtId="170" fontId="3" fillId="0" borderId="4" xfId="1" applyNumberFormat="1" applyFont="1" applyBorder="1" applyAlignment="1">
      <alignment horizontal="right" vertical="top" wrapText="1"/>
    </xf>
    <xf numFmtId="0" fontId="0" fillId="0" borderId="4" xfId="0" applyBorder="1"/>
    <xf numFmtId="170" fontId="3" fillId="0" borderId="1" xfId="1" applyNumberFormat="1" applyFont="1" applyBorder="1" applyAlignment="1">
      <alignment vertical="top" wrapText="1"/>
    </xf>
    <xf numFmtId="170" fontId="3" fillId="0" borderId="1" xfId="1" applyNumberFormat="1" applyFont="1" applyBorder="1" applyAlignment="1">
      <alignment horizontal="right" vertical="top" wrapText="1"/>
    </xf>
    <xf numFmtId="0" fontId="0" fillId="0" borderId="1" xfId="0" applyBorder="1"/>
    <xf numFmtId="49" fontId="1" fillId="0" borderId="0" xfId="1" applyNumberFormat="1"/>
    <xf numFmtId="170" fontId="3" fillId="0" borderId="5" xfId="1" applyNumberFormat="1" applyFont="1" applyBorder="1" applyAlignment="1">
      <alignment horizontal="center" vertical="top" wrapText="1"/>
    </xf>
    <xf numFmtId="170" fontId="7" fillId="2" borderId="1" xfId="1" applyNumberFormat="1" applyFont="1" applyFill="1" applyBorder="1" applyAlignment="1">
      <alignment horizontal="right" vertical="top" wrapText="1"/>
    </xf>
    <xf numFmtId="170" fontId="3" fillId="0" borderId="0" xfId="1" applyNumberFormat="1" applyFont="1" applyAlignment="1">
      <alignment horizontal="left" vertical="top" wrapText="1"/>
    </xf>
    <xf numFmtId="170" fontId="3" fillId="0" borderId="0" xfId="1" applyNumberFormat="1" applyFont="1" applyAlignment="1">
      <alignment horizontal="right" vertical="top" wrapText="1"/>
    </xf>
    <xf numFmtId="49" fontId="3" fillId="0" borderId="0" xfId="1" applyNumberFormat="1" applyFont="1" applyAlignment="1">
      <alignment horizontal="right"/>
    </xf>
    <xf numFmtId="170" fontId="3" fillId="0" borderId="0" xfId="1" applyNumberFormat="1" applyFont="1" applyAlignment="1">
      <alignment horizontal="center" vertical="top" wrapText="1"/>
    </xf>
    <xf numFmtId="49" fontId="3" fillId="0" borderId="0" xfId="1" applyNumberFormat="1" applyFont="1" applyAlignment="1">
      <alignment wrapText="1"/>
    </xf>
    <xf numFmtId="170" fontId="3" fillId="0" borderId="1" xfId="1" applyNumberFormat="1" applyFont="1" applyBorder="1" applyAlignment="1">
      <alignment horizontal="center" vertical="top" wrapText="1"/>
    </xf>
    <xf numFmtId="170" fontId="3" fillId="0" borderId="4" xfId="1" applyNumberFormat="1" applyFont="1" applyBorder="1" applyAlignment="1">
      <alignment horizontal="center" vertical="top" wrapText="1"/>
    </xf>
    <xf numFmtId="170" fontId="7" fillId="0" borderId="0" xfId="1" applyNumberFormat="1" applyFont="1" applyAlignment="1">
      <alignment vertical="top"/>
    </xf>
    <xf numFmtId="170" fontId="7" fillId="0" borderId="0" xfId="1" applyNumberFormat="1" applyFont="1" applyAlignment="1">
      <alignment horizontal="right" vertical="top"/>
    </xf>
    <xf numFmtId="170" fontId="7" fillId="0" borderId="0" xfId="1" applyNumberFormat="1" applyFont="1" applyAlignment="1">
      <alignment horizontal="center" vertical="top"/>
    </xf>
    <xf numFmtId="164" fontId="7" fillId="0" borderId="0" xfId="1" applyFont="1" applyAlignment="1">
      <alignment horizontal="right" vertical="top"/>
    </xf>
    <xf numFmtId="164" fontId="7" fillId="0" borderId="0" xfId="1" applyFont="1" applyAlignment="1">
      <alignment vertical="top"/>
    </xf>
    <xf numFmtId="164" fontId="7" fillId="0" borderId="0" xfId="1" applyFont="1" applyAlignment="1">
      <alignment horizontal="left" vertical="top"/>
    </xf>
  </cellXfs>
  <cellStyles count="6">
    <cellStyle name="Обычный" xfId="0" builtinId="0"/>
    <cellStyle name="Обычный 2" xfId="1" xr:uid="{983DDE2B-03CB-0D4A-84B5-BFA6AA790B51}"/>
    <cellStyle name="Финансовый 2" xfId="5" xr:uid="{AFFA39B9-47F6-494E-BE3B-18C7C97E1831}"/>
    <cellStyle name="Excel Built-in Comma" xfId="2" xr:uid="{C2768140-4BCD-454E-93A3-675D065B0E4F}"/>
    <cellStyle name="Excel Built-in Currency" xfId="4" xr:uid="{7467499F-E67D-E84D-A081-96F30D41E936}"/>
    <cellStyle name="Excel Built-in Normal" xfId="3" xr:uid="{BF7A77BB-3C29-2140-8AE5-9DF3B9975E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C9B03-816E-EA43-9F94-98F195317145}">
  <dimension ref="A1:AMJ64"/>
  <sheetViews>
    <sheetView tabSelected="1" workbookViewId="0">
      <selection activeCell="A32" sqref="A32"/>
    </sheetView>
  </sheetViews>
  <sheetFormatPr baseColWidth="10" defaultRowHeight="16" x14ac:dyDescent="0.2"/>
  <cols>
    <col min="1" max="1" width="48.5703125" style="2" customWidth="1"/>
    <col min="2" max="2" width="18.42578125" style="2" customWidth="1"/>
    <col min="3" max="3" width="17.85546875" style="2" customWidth="1"/>
    <col min="4" max="4" width="19.140625" style="2" customWidth="1"/>
    <col min="5" max="5" width="20.140625" style="2" customWidth="1"/>
    <col min="6" max="6" width="17.28515625" style="40" customWidth="1"/>
    <col min="7" max="7" width="17.42578125" style="40" customWidth="1"/>
    <col min="8" max="8" width="19.140625" style="2" customWidth="1"/>
    <col min="9" max="9" width="21.42578125" style="2" customWidth="1"/>
    <col min="10" max="10" width="19.42578125" style="2" customWidth="1"/>
    <col min="11" max="11" width="22.5703125" style="2" customWidth="1"/>
    <col min="12" max="12" width="14" style="2" customWidth="1"/>
    <col min="13" max="13" width="13.85546875" style="2" customWidth="1"/>
    <col min="14" max="1024" width="9.7109375" style="2" customWidth="1"/>
  </cols>
  <sheetData>
    <row r="1" spans="1:11" ht="24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11" ht="19" x14ac:dyDescent="0.25">
      <c r="A2" s="3"/>
      <c r="B2" s="3"/>
      <c r="C2" s="3"/>
      <c r="D2" s="3"/>
      <c r="E2" s="4"/>
      <c r="F2" s="5"/>
      <c r="G2" s="5"/>
      <c r="H2" s="4"/>
      <c r="J2" s="6"/>
      <c r="K2" s="7"/>
    </row>
    <row r="3" spans="1:11" ht="19" x14ac:dyDescent="0.25">
      <c r="A3" s="8" t="s">
        <v>1</v>
      </c>
      <c r="B3" s="9">
        <v>93613.68</v>
      </c>
      <c r="C3" s="10" t="s">
        <v>2</v>
      </c>
      <c r="D3" s="10"/>
      <c r="E3" s="10"/>
      <c r="F3" s="9">
        <v>31640.94</v>
      </c>
      <c r="G3" s="11" t="s">
        <v>3</v>
      </c>
      <c r="H3" s="11"/>
      <c r="J3" s="6"/>
      <c r="K3" s="7"/>
    </row>
    <row r="4" spans="1:11" ht="19" x14ac:dyDescent="0.2">
      <c r="A4" s="8" t="s">
        <v>4</v>
      </c>
      <c r="B4" s="9">
        <v>2115189.4500000002</v>
      </c>
      <c r="C4" s="10" t="s">
        <v>5</v>
      </c>
      <c r="D4" s="10"/>
      <c r="E4" s="10"/>
      <c r="F4" s="9">
        <v>1945371.08</v>
      </c>
      <c r="G4" s="12">
        <f>F5+F4+F3+F6-B4-B3-B5-B6</f>
        <v>-231571.88000000012</v>
      </c>
      <c r="H4" s="12"/>
      <c r="I4" s="7"/>
    </row>
    <row r="5" spans="1:11" ht="18.75" customHeight="1" x14ac:dyDescent="0.2">
      <c r="A5" s="13" t="s">
        <v>6</v>
      </c>
      <c r="B5" s="9">
        <v>14987.54</v>
      </c>
      <c r="C5" s="14" t="s">
        <v>7</v>
      </c>
      <c r="D5" s="14"/>
      <c r="E5" s="14"/>
      <c r="F5" s="9">
        <v>16231.77</v>
      </c>
      <c r="G5" s="12"/>
      <c r="H5" s="12"/>
      <c r="I5" s="7"/>
    </row>
    <row r="6" spans="1:11" ht="20" customHeight="1" x14ac:dyDescent="0.2">
      <c r="A6" s="13" t="s">
        <v>8</v>
      </c>
      <c r="B6" s="15">
        <v>-54000</v>
      </c>
      <c r="C6" s="14" t="s">
        <v>9</v>
      </c>
      <c r="D6" s="14"/>
      <c r="E6" s="14"/>
      <c r="F6" s="15">
        <v>-55025</v>
      </c>
      <c r="G6" s="12"/>
      <c r="H6" s="12"/>
      <c r="K6" s="7"/>
    </row>
    <row r="7" spans="1:11" ht="19" x14ac:dyDescent="0.2">
      <c r="A7" s="16" t="s">
        <v>10</v>
      </c>
      <c r="B7" s="16"/>
      <c r="C7" s="16"/>
      <c r="D7" s="16"/>
      <c r="E7" s="16"/>
      <c r="F7" s="16"/>
      <c r="G7" s="16"/>
      <c r="H7" s="16"/>
      <c r="J7" s="6"/>
      <c r="K7" s="7"/>
    </row>
    <row r="8" spans="1:11" ht="19" x14ac:dyDescent="0.2">
      <c r="A8" s="17" t="s">
        <v>11</v>
      </c>
      <c r="B8" s="18">
        <v>2013</v>
      </c>
      <c r="C8" s="18">
        <v>2014</v>
      </c>
      <c r="D8" s="18">
        <v>2015</v>
      </c>
      <c r="E8" s="18">
        <v>2016</v>
      </c>
      <c r="F8" s="18">
        <v>2017</v>
      </c>
      <c r="G8" s="18">
        <v>2018</v>
      </c>
      <c r="H8" s="18">
        <v>2019</v>
      </c>
      <c r="I8" s="17" t="s">
        <v>12</v>
      </c>
      <c r="J8" s="6"/>
      <c r="K8" s="7"/>
    </row>
    <row r="9" spans="1:11" ht="19" x14ac:dyDescent="0.2">
      <c r="A9" s="19" t="s">
        <v>13</v>
      </c>
      <c r="B9" s="20">
        <v>12400</v>
      </c>
      <c r="C9" s="20">
        <v>0</v>
      </c>
      <c r="D9" s="20">
        <v>3600</v>
      </c>
      <c r="E9" s="20">
        <v>0</v>
      </c>
      <c r="F9" s="20">
        <v>0</v>
      </c>
      <c r="G9" s="20">
        <v>0</v>
      </c>
      <c r="H9" s="20">
        <v>0</v>
      </c>
      <c r="I9" s="21">
        <f>SUM(B9:H9)</f>
        <v>16000</v>
      </c>
    </row>
    <row r="10" spans="1:11" ht="19" x14ac:dyDescent="0.2">
      <c r="A10" s="19" t="s">
        <v>14</v>
      </c>
      <c r="B10" s="20">
        <v>0</v>
      </c>
      <c r="C10" s="20">
        <v>16500</v>
      </c>
      <c r="D10" s="20">
        <v>14949.5</v>
      </c>
      <c r="E10" s="20">
        <v>52625</v>
      </c>
      <c r="F10" s="20">
        <v>92975</v>
      </c>
      <c r="G10" s="20">
        <v>531000</v>
      </c>
      <c r="H10" s="20">
        <v>4402064</v>
      </c>
      <c r="I10" s="21">
        <f>SUM(B10:H10)</f>
        <v>5110113.5</v>
      </c>
    </row>
    <row r="11" spans="1:11" ht="19" x14ac:dyDescent="0.2">
      <c r="A11" s="19" t="s">
        <v>15</v>
      </c>
      <c r="B11" s="20">
        <v>0</v>
      </c>
      <c r="C11" s="20">
        <v>0</v>
      </c>
      <c r="D11" s="20">
        <v>0</v>
      </c>
      <c r="E11" s="20">
        <v>17798.84</v>
      </c>
      <c r="F11" s="20">
        <v>0</v>
      </c>
      <c r="G11" s="20">
        <v>12278.96</v>
      </c>
      <c r="H11" s="20">
        <v>11738.96</v>
      </c>
      <c r="I11" s="21">
        <f>SUM(B11:H11)</f>
        <v>41816.759999999995</v>
      </c>
    </row>
    <row r="12" spans="1:11" ht="19" x14ac:dyDescent="0.2">
      <c r="A12" s="22" t="s">
        <v>12</v>
      </c>
      <c r="B12" s="23">
        <f t="shared" ref="B12:I12" si="0">SUM(B9:B11)</f>
        <v>12400</v>
      </c>
      <c r="C12" s="23">
        <f t="shared" si="0"/>
        <v>16500</v>
      </c>
      <c r="D12" s="23">
        <f t="shared" si="0"/>
        <v>18549.5</v>
      </c>
      <c r="E12" s="23">
        <f t="shared" si="0"/>
        <v>70423.839999999997</v>
      </c>
      <c r="F12" s="23">
        <f t="shared" si="0"/>
        <v>92975</v>
      </c>
      <c r="G12" s="23">
        <f t="shared" si="0"/>
        <v>543278.96</v>
      </c>
      <c r="H12" s="23">
        <f t="shared" si="0"/>
        <v>4413802.96</v>
      </c>
      <c r="I12" s="24">
        <f t="shared" si="0"/>
        <v>5167930.26</v>
      </c>
    </row>
    <row r="13" spans="1:11" ht="19" x14ac:dyDescent="0.25">
      <c r="A13" s="4" t="s">
        <v>16</v>
      </c>
      <c r="B13" s="25"/>
      <c r="C13" s="25"/>
      <c r="D13" s="4"/>
      <c r="E13" s="5"/>
      <c r="F13" s="4"/>
      <c r="G13" s="4"/>
      <c r="H13" s="4"/>
      <c r="J13" s="26"/>
    </row>
    <row r="14" spans="1:11" ht="19" x14ac:dyDescent="0.25">
      <c r="A14" s="4"/>
      <c r="B14" s="25"/>
      <c r="C14" s="25"/>
      <c r="D14" s="4"/>
      <c r="E14" s="5"/>
      <c r="F14" s="4"/>
      <c r="G14" s="4"/>
      <c r="H14" s="4"/>
      <c r="J14" s="26"/>
    </row>
    <row r="15" spans="1:11" ht="24" x14ac:dyDescent="0.3">
      <c r="A15" s="27" t="s">
        <v>17</v>
      </c>
      <c r="B15" s="27"/>
      <c r="C15" s="27"/>
      <c r="D15" s="27"/>
      <c r="E15" s="27"/>
      <c r="F15" s="27"/>
      <c r="G15" s="27"/>
      <c r="H15" s="28"/>
    </row>
    <row r="16" spans="1:11" ht="19" x14ac:dyDescent="0.25">
      <c r="A16" s="29"/>
      <c r="B16" s="4"/>
      <c r="C16" s="5"/>
      <c r="D16" s="4"/>
      <c r="E16" s="4"/>
      <c r="F16" s="4"/>
      <c r="G16" s="4"/>
      <c r="H16" s="26"/>
      <c r="I16" s="30"/>
    </row>
    <row r="17" spans="1:13" ht="20" x14ac:dyDescent="0.2">
      <c r="A17" s="31" t="s">
        <v>18</v>
      </c>
      <c r="B17" s="32" t="s">
        <v>19</v>
      </c>
      <c r="C17" s="32"/>
      <c r="D17" s="32" t="s">
        <v>20</v>
      </c>
      <c r="E17" s="32"/>
      <c r="F17" s="32" t="s">
        <v>21</v>
      </c>
      <c r="G17" s="32"/>
      <c r="H17" s="32" t="s">
        <v>22</v>
      </c>
      <c r="I17" s="32"/>
    </row>
    <row r="18" spans="1:13" ht="19.5" customHeight="1" x14ac:dyDescent="0.2">
      <c r="A18" s="31" t="s">
        <v>23</v>
      </c>
      <c r="B18" s="33"/>
      <c r="C18" s="33"/>
      <c r="D18" s="33"/>
      <c r="E18" s="33"/>
      <c r="F18" s="33"/>
      <c r="G18" s="33"/>
      <c r="H18" s="33"/>
      <c r="I18" s="33"/>
    </row>
    <row r="19" spans="1:13" ht="40" customHeight="1" x14ac:dyDescent="0.2">
      <c r="A19" s="34" t="s">
        <v>24</v>
      </c>
      <c r="B19" s="35">
        <v>200000</v>
      </c>
      <c r="C19" s="35"/>
      <c r="D19" s="35">
        <v>190460</v>
      </c>
      <c r="E19" s="35"/>
      <c r="F19" s="35">
        <f>B19-D19</f>
        <v>9540</v>
      </c>
      <c r="G19" s="35"/>
      <c r="H19" s="36"/>
      <c r="I19" s="36"/>
      <c r="L19" s="26"/>
    </row>
    <row r="20" spans="1:13" ht="18.75" customHeight="1" x14ac:dyDescent="0.2">
      <c r="A20" s="37" t="s">
        <v>25</v>
      </c>
      <c r="B20" s="38">
        <v>360000</v>
      </c>
      <c r="C20" s="38"/>
      <c r="D20" s="35">
        <v>360000</v>
      </c>
      <c r="E20" s="35"/>
      <c r="F20" s="35">
        <f>B20-D20</f>
        <v>0</v>
      </c>
      <c r="G20" s="35"/>
      <c r="H20" s="39"/>
      <c r="I20" s="39"/>
      <c r="L20" s="26"/>
      <c r="M20" s="40"/>
    </row>
    <row r="21" spans="1:13" ht="19.5" customHeight="1" x14ac:dyDescent="0.2">
      <c r="A21" s="37" t="s">
        <v>26</v>
      </c>
      <c r="B21" s="38">
        <v>198000</v>
      </c>
      <c r="C21" s="38"/>
      <c r="D21" s="35">
        <v>206400</v>
      </c>
      <c r="E21" s="35"/>
      <c r="F21" s="35">
        <f>B21-D21</f>
        <v>-8400</v>
      </c>
      <c r="G21" s="35"/>
      <c r="H21" s="39"/>
      <c r="I21" s="39"/>
      <c r="J21" s="40"/>
      <c r="K21" s="40"/>
      <c r="L21" s="26"/>
    </row>
    <row r="22" spans="1:13" ht="19.5" customHeight="1" x14ac:dyDescent="0.2">
      <c r="A22" s="31" t="s">
        <v>27</v>
      </c>
      <c r="B22" s="33"/>
      <c r="C22" s="33"/>
      <c r="D22" s="33"/>
      <c r="E22" s="33"/>
      <c r="F22" s="33"/>
      <c r="G22" s="33"/>
      <c r="H22" s="33"/>
      <c r="I22" s="33"/>
      <c r="L22" s="26"/>
    </row>
    <row r="23" spans="1:13" ht="18.75" customHeight="1" x14ac:dyDescent="0.2">
      <c r="A23" s="34" t="s">
        <v>28</v>
      </c>
      <c r="B23" s="38">
        <v>277200</v>
      </c>
      <c r="C23" s="38"/>
      <c r="D23" s="35">
        <v>214368</v>
      </c>
      <c r="E23" s="35"/>
      <c r="F23" s="35">
        <f t="shared" ref="F23:F29" si="1">B23-D23</f>
        <v>62832</v>
      </c>
      <c r="G23" s="35"/>
      <c r="H23" s="41" t="s">
        <v>29</v>
      </c>
      <c r="I23" s="41"/>
      <c r="L23" s="26"/>
    </row>
    <row r="24" spans="1:13" ht="18.75" customHeight="1" x14ac:dyDescent="0.2">
      <c r="A24" s="37" t="s">
        <v>30</v>
      </c>
      <c r="B24" s="38">
        <v>138600</v>
      </c>
      <c r="C24" s="38"/>
      <c r="D24" s="35">
        <v>134937</v>
      </c>
      <c r="E24" s="35"/>
      <c r="F24" s="35">
        <f t="shared" si="1"/>
        <v>3663</v>
      </c>
      <c r="G24" s="35"/>
      <c r="H24" s="41"/>
      <c r="I24" s="41"/>
      <c r="J24" s="40"/>
      <c r="K24" s="40"/>
      <c r="L24" s="26"/>
    </row>
    <row r="25" spans="1:13" ht="18.75" customHeight="1" x14ac:dyDescent="0.2">
      <c r="A25" s="37" t="s">
        <v>31</v>
      </c>
      <c r="B25" s="38">
        <v>207900</v>
      </c>
      <c r="C25" s="38"/>
      <c r="D25" s="35">
        <v>193314</v>
      </c>
      <c r="E25" s="35"/>
      <c r="F25" s="35">
        <f t="shared" si="1"/>
        <v>14586</v>
      </c>
      <c r="G25" s="35"/>
      <c r="H25" s="41"/>
      <c r="I25" s="41"/>
      <c r="L25" s="26"/>
    </row>
    <row r="26" spans="1:13" ht="19.5" customHeight="1" x14ac:dyDescent="0.2">
      <c r="A26" s="37" t="s">
        <v>32</v>
      </c>
      <c r="B26" s="39"/>
      <c r="C26" s="39"/>
      <c r="D26" s="35">
        <v>67568</v>
      </c>
      <c r="E26" s="35"/>
      <c r="F26" s="35">
        <f t="shared" si="1"/>
        <v>-67568</v>
      </c>
      <c r="G26" s="35"/>
      <c r="H26" s="41"/>
      <c r="I26" s="41"/>
      <c r="L26" s="26"/>
    </row>
    <row r="27" spans="1:13" ht="19.5" customHeight="1" x14ac:dyDescent="0.2">
      <c r="A27" s="37" t="s">
        <v>33</v>
      </c>
      <c r="B27" s="38">
        <v>173250</v>
      </c>
      <c r="C27" s="38"/>
      <c r="D27" s="35">
        <v>198432.46</v>
      </c>
      <c r="E27" s="35"/>
      <c r="F27" s="35">
        <f t="shared" si="1"/>
        <v>-25182.459999999992</v>
      </c>
      <c r="G27" s="35"/>
      <c r="H27" s="39"/>
      <c r="I27" s="39"/>
      <c r="L27" s="26"/>
    </row>
    <row r="28" spans="1:13" ht="19.5" customHeight="1" x14ac:dyDescent="0.2">
      <c r="A28" s="37" t="s">
        <v>34</v>
      </c>
      <c r="B28" s="38">
        <v>100000</v>
      </c>
      <c r="C28" s="38"/>
      <c r="D28" s="35">
        <v>28000</v>
      </c>
      <c r="E28" s="35"/>
      <c r="F28" s="35">
        <f t="shared" si="1"/>
        <v>72000</v>
      </c>
      <c r="G28" s="35"/>
      <c r="H28" s="36"/>
      <c r="I28" s="36"/>
      <c r="L28" s="26"/>
    </row>
    <row r="29" spans="1:13" ht="19.5" customHeight="1" x14ac:dyDescent="0.2">
      <c r="A29" s="31" t="s">
        <v>35</v>
      </c>
      <c r="B29" s="42">
        <v>1654950</v>
      </c>
      <c r="C29" s="42"/>
      <c r="D29" s="42">
        <v>1593479.46</v>
      </c>
      <c r="E29" s="42"/>
      <c r="F29" s="42">
        <f t="shared" si="1"/>
        <v>61470.540000000037</v>
      </c>
      <c r="G29" s="42"/>
      <c r="H29" s="33"/>
      <c r="I29" s="33"/>
      <c r="L29" s="26"/>
    </row>
    <row r="30" spans="1:13" ht="19" x14ac:dyDescent="0.25">
      <c r="A30" s="43"/>
      <c r="B30" s="44"/>
      <c r="C30" s="45"/>
      <c r="D30" s="44"/>
      <c r="E30" s="45"/>
      <c r="F30" s="44"/>
      <c r="G30" s="45"/>
      <c r="H30" s="46"/>
      <c r="I30" s="47"/>
      <c r="L30" s="26"/>
    </row>
    <row r="31" spans="1:13" ht="19.5" customHeight="1" x14ac:dyDescent="0.2">
      <c r="A31" s="31" t="s">
        <v>68</v>
      </c>
      <c r="B31" s="33"/>
      <c r="C31" s="33"/>
      <c r="D31" s="33"/>
      <c r="E31" s="33"/>
      <c r="F31" s="33"/>
      <c r="G31" s="33"/>
      <c r="H31" s="33"/>
      <c r="I31" s="33"/>
      <c r="L31" s="26"/>
    </row>
    <row r="32" spans="1:13" ht="18.75" customHeight="1" x14ac:dyDescent="0.2">
      <c r="A32" s="34" t="s">
        <v>36</v>
      </c>
      <c r="B32" s="35">
        <v>30000</v>
      </c>
      <c r="C32" s="35"/>
      <c r="D32" s="35">
        <v>18293.09</v>
      </c>
      <c r="E32" s="35"/>
      <c r="F32" s="35">
        <f t="shared" ref="F32:F41" si="2">B32-D32</f>
        <v>11706.91</v>
      </c>
      <c r="G32" s="35"/>
      <c r="H32" s="36"/>
      <c r="I32" s="36"/>
      <c r="L32" s="26"/>
    </row>
    <row r="33" spans="1:12" ht="18.75" customHeight="1" x14ac:dyDescent="0.2">
      <c r="A33" s="37" t="s">
        <v>37</v>
      </c>
      <c r="B33" s="38">
        <v>850000</v>
      </c>
      <c r="C33" s="38"/>
      <c r="D33" s="35">
        <v>963700</v>
      </c>
      <c r="E33" s="35"/>
      <c r="F33" s="35">
        <f t="shared" si="2"/>
        <v>-113700</v>
      </c>
      <c r="G33" s="35"/>
      <c r="H33" s="39"/>
      <c r="I33" s="39"/>
      <c r="L33" s="26"/>
    </row>
    <row r="34" spans="1:12" ht="54" customHeight="1" x14ac:dyDescent="0.2">
      <c r="A34" s="37" t="s">
        <v>38</v>
      </c>
      <c r="B34" s="38">
        <v>120000</v>
      </c>
      <c r="C34" s="38"/>
      <c r="D34" s="35">
        <v>115095</v>
      </c>
      <c r="E34" s="35"/>
      <c r="F34" s="35">
        <f t="shared" si="2"/>
        <v>4905</v>
      </c>
      <c r="G34" s="35"/>
      <c r="H34" s="39"/>
      <c r="I34" s="39"/>
      <c r="L34" s="26"/>
    </row>
    <row r="35" spans="1:12" ht="18.75" customHeight="1" x14ac:dyDescent="0.2">
      <c r="A35" s="37" t="s">
        <v>39</v>
      </c>
      <c r="B35" s="38">
        <v>60000</v>
      </c>
      <c r="C35" s="38"/>
      <c r="D35" s="35">
        <v>63000</v>
      </c>
      <c r="E35" s="35"/>
      <c r="F35" s="35">
        <f t="shared" si="2"/>
        <v>-3000</v>
      </c>
      <c r="G35" s="35"/>
      <c r="H35" s="39"/>
      <c r="I35" s="39"/>
      <c r="J35" s="40"/>
      <c r="K35" s="40"/>
      <c r="L35" s="26"/>
    </row>
    <row r="36" spans="1:12" ht="18.75" customHeight="1" x14ac:dyDescent="0.2">
      <c r="A36" s="37" t="s">
        <v>40</v>
      </c>
      <c r="B36" s="38">
        <v>20000</v>
      </c>
      <c r="C36" s="38"/>
      <c r="D36" s="35">
        <v>20000</v>
      </c>
      <c r="E36" s="35"/>
      <c r="F36" s="35">
        <f t="shared" si="2"/>
        <v>0</v>
      </c>
      <c r="G36" s="35"/>
      <c r="H36" s="39"/>
      <c r="I36" s="39"/>
      <c r="L36" s="26"/>
    </row>
    <row r="37" spans="1:12" ht="18.75" customHeight="1" x14ac:dyDescent="0.2">
      <c r="A37" s="37" t="s">
        <v>41</v>
      </c>
      <c r="B37" s="38">
        <v>20000</v>
      </c>
      <c r="C37" s="38"/>
      <c r="D37" s="35">
        <v>6488</v>
      </c>
      <c r="E37" s="35"/>
      <c r="F37" s="35">
        <f t="shared" si="2"/>
        <v>13512</v>
      </c>
      <c r="G37" s="35"/>
      <c r="H37" s="39"/>
      <c r="I37" s="39"/>
      <c r="J37" s="40"/>
      <c r="K37" s="40"/>
      <c r="L37" s="26"/>
    </row>
    <row r="38" spans="1:12" ht="45" customHeight="1" x14ac:dyDescent="0.2">
      <c r="A38" s="37" t="s">
        <v>42</v>
      </c>
      <c r="B38" s="38">
        <v>80000</v>
      </c>
      <c r="C38" s="38"/>
      <c r="D38" s="35">
        <v>123620</v>
      </c>
      <c r="E38" s="35"/>
      <c r="F38" s="35">
        <f t="shared" si="2"/>
        <v>-43620</v>
      </c>
      <c r="G38" s="35"/>
      <c r="H38" s="48" t="s">
        <v>43</v>
      </c>
      <c r="I38" s="48"/>
      <c r="J38" s="40"/>
      <c r="K38" s="40"/>
      <c r="L38" s="26"/>
    </row>
    <row r="39" spans="1:12" ht="37.5" customHeight="1" x14ac:dyDescent="0.2">
      <c r="A39" s="37" t="s">
        <v>44</v>
      </c>
      <c r="B39" s="38">
        <v>165000</v>
      </c>
      <c r="C39" s="38"/>
      <c r="D39" s="35">
        <v>132654.68</v>
      </c>
      <c r="E39" s="35"/>
      <c r="F39" s="35">
        <f t="shared" si="2"/>
        <v>32345.320000000007</v>
      </c>
      <c r="G39" s="35"/>
      <c r="H39" s="39"/>
      <c r="I39" s="39"/>
      <c r="J39" s="40"/>
      <c r="K39" s="40"/>
      <c r="L39" s="26"/>
    </row>
    <row r="40" spans="1:12" s="40" customFormat="1" ht="19.5" customHeight="1" x14ac:dyDescent="0.2">
      <c r="A40" s="37" t="s">
        <v>45</v>
      </c>
      <c r="B40" s="38">
        <v>150000</v>
      </c>
      <c r="C40" s="38"/>
      <c r="D40" s="35">
        <v>166830.26999999999</v>
      </c>
      <c r="E40" s="35"/>
      <c r="F40" s="35">
        <f t="shared" si="2"/>
        <v>-16830.26999999999</v>
      </c>
      <c r="G40" s="35"/>
      <c r="H40" s="39"/>
      <c r="I40" s="39"/>
      <c r="L40" s="26"/>
    </row>
    <row r="41" spans="1:12" s="40" customFormat="1" ht="19.5" customHeight="1" x14ac:dyDescent="0.2">
      <c r="A41" s="31" t="s">
        <v>35</v>
      </c>
      <c r="B41" s="42">
        <v>1495000</v>
      </c>
      <c r="C41" s="42"/>
      <c r="D41" s="42">
        <v>1609681.04</v>
      </c>
      <c r="E41" s="42"/>
      <c r="F41" s="42">
        <f t="shared" si="2"/>
        <v>-114681.04000000004</v>
      </c>
      <c r="G41" s="42"/>
      <c r="H41" s="33"/>
      <c r="I41" s="33"/>
      <c r="L41" s="26"/>
    </row>
    <row r="42" spans="1:12" s="40" customFormat="1" ht="19" x14ac:dyDescent="0.25">
      <c r="A42" s="43"/>
      <c r="B42" s="44"/>
      <c r="C42" s="45"/>
      <c r="D42" s="44"/>
      <c r="E42" s="45"/>
      <c r="F42" s="44"/>
      <c r="G42" s="45"/>
      <c r="H42" s="46"/>
      <c r="I42" s="47"/>
      <c r="L42" s="26"/>
    </row>
    <row r="43" spans="1:12" s="40" customFormat="1" ht="19.5" customHeight="1" x14ac:dyDescent="0.2">
      <c r="A43" s="31" t="s">
        <v>46</v>
      </c>
      <c r="B43" s="33"/>
      <c r="C43" s="33"/>
      <c r="D43" s="33"/>
      <c r="E43" s="33"/>
      <c r="F43" s="33"/>
      <c r="G43" s="33"/>
      <c r="H43" s="33"/>
      <c r="I43" s="33"/>
      <c r="L43" s="26"/>
    </row>
    <row r="44" spans="1:12" s="40" customFormat="1" ht="105.75" customHeight="1" x14ac:dyDescent="0.2">
      <c r="A44" s="34" t="s">
        <v>47</v>
      </c>
      <c r="B44" s="38">
        <v>1000000</v>
      </c>
      <c r="C44" s="38"/>
      <c r="D44" s="35">
        <v>1115400</v>
      </c>
      <c r="E44" s="35"/>
      <c r="F44" s="35">
        <f t="shared" ref="F44:F57" si="3">B44-D44</f>
        <v>-115400</v>
      </c>
      <c r="G44" s="35"/>
      <c r="H44" s="49" t="s">
        <v>48</v>
      </c>
      <c r="I44" s="49"/>
      <c r="J44" s="2"/>
      <c r="K44" s="2"/>
      <c r="L44" s="26"/>
    </row>
    <row r="45" spans="1:12" s="40" customFormat="1" ht="42" customHeight="1" x14ac:dyDescent="0.2">
      <c r="A45" s="37" t="s">
        <v>49</v>
      </c>
      <c r="B45" s="38">
        <v>80000</v>
      </c>
      <c r="C45" s="38"/>
      <c r="D45" s="35">
        <v>94444</v>
      </c>
      <c r="E45" s="35"/>
      <c r="F45" s="35">
        <f t="shared" si="3"/>
        <v>-14444</v>
      </c>
      <c r="G45" s="35"/>
      <c r="H45" s="48" t="s">
        <v>50</v>
      </c>
      <c r="I45" s="48"/>
      <c r="J45" s="2"/>
      <c r="K45" s="2"/>
      <c r="L45" s="26"/>
    </row>
    <row r="46" spans="1:12" s="40" customFormat="1" ht="48" customHeight="1" x14ac:dyDescent="0.2">
      <c r="A46" s="37" t="s">
        <v>51</v>
      </c>
      <c r="B46" s="38">
        <v>80000</v>
      </c>
      <c r="C46" s="38"/>
      <c r="D46" s="35">
        <v>103696</v>
      </c>
      <c r="E46" s="35"/>
      <c r="F46" s="35">
        <f t="shared" si="3"/>
        <v>-23696</v>
      </c>
      <c r="G46" s="35"/>
      <c r="H46" s="48" t="s">
        <v>52</v>
      </c>
      <c r="I46" s="48"/>
      <c r="L46" s="26"/>
    </row>
    <row r="47" spans="1:12" s="40" customFormat="1" ht="18.75" customHeight="1" x14ac:dyDescent="0.2">
      <c r="A47" s="37" t="s">
        <v>53</v>
      </c>
      <c r="B47" s="38">
        <v>227500</v>
      </c>
      <c r="C47" s="38"/>
      <c r="D47" s="35">
        <v>225000</v>
      </c>
      <c r="E47" s="35"/>
      <c r="F47" s="35">
        <f t="shared" si="3"/>
        <v>2500</v>
      </c>
      <c r="G47" s="35"/>
      <c r="H47" s="39"/>
      <c r="I47" s="39"/>
      <c r="J47" s="2"/>
      <c r="K47" s="2"/>
      <c r="L47" s="26"/>
    </row>
    <row r="48" spans="1:12" s="40" customFormat="1" ht="18.75" customHeight="1" x14ac:dyDescent="0.2">
      <c r="A48" s="37" t="s">
        <v>54</v>
      </c>
      <c r="B48" s="38">
        <v>90000</v>
      </c>
      <c r="C48" s="38"/>
      <c r="D48" s="35">
        <v>83000</v>
      </c>
      <c r="E48" s="35"/>
      <c r="F48" s="35">
        <f t="shared" si="3"/>
        <v>7000</v>
      </c>
      <c r="G48" s="35"/>
      <c r="H48" s="39"/>
      <c r="I48" s="39"/>
      <c r="L48" s="26"/>
    </row>
    <row r="49" spans="1:12" s="40" customFormat="1" ht="18.75" customHeight="1" x14ac:dyDescent="0.2">
      <c r="A49" s="37" t="s">
        <v>55</v>
      </c>
      <c r="B49" s="38">
        <v>150000</v>
      </c>
      <c r="C49" s="38"/>
      <c r="D49" s="35">
        <v>166000</v>
      </c>
      <c r="E49" s="35"/>
      <c r="F49" s="35">
        <f t="shared" si="3"/>
        <v>-16000</v>
      </c>
      <c r="G49" s="35"/>
      <c r="H49" s="39"/>
      <c r="I49" s="39"/>
      <c r="L49" s="26"/>
    </row>
    <row r="50" spans="1:12" s="40" customFormat="1" ht="18.75" customHeight="1" x14ac:dyDescent="0.2">
      <c r="A50" s="37" t="s">
        <v>56</v>
      </c>
      <c r="B50" s="38">
        <v>15000</v>
      </c>
      <c r="C50" s="38"/>
      <c r="D50" s="35">
        <v>0</v>
      </c>
      <c r="E50" s="35"/>
      <c r="F50" s="35">
        <f t="shared" si="3"/>
        <v>15000</v>
      </c>
      <c r="G50" s="35"/>
      <c r="H50" s="39"/>
      <c r="I50" s="39"/>
      <c r="L50" s="26"/>
    </row>
    <row r="51" spans="1:12" s="40" customFormat="1" ht="37.5" customHeight="1" x14ac:dyDescent="0.2">
      <c r="A51" s="37" t="s">
        <v>57</v>
      </c>
      <c r="B51" s="38">
        <v>30000</v>
      </c>
      <c r="C51" s="38"/>
      <c r="D51" s="35">
        <v>0</v>
      </c>
      <c r="E51" s="35"/>
      <c r="F51" s="35">
        <f t="shared" si="3"/>
        <v>30000</v>
      </c>
      <c r="G51" s="35"/>
      <c r="H51" s="39"/>
      <c r="I51" s="39"/>
      <c r="L51" s="26"/>
    </row>
    <row r="52" spans="1:12" s="40" customFormat="1" ht="18.75" customHeight="1" x14ac:dyDescent="0.2">
      <c r="A52" s="37" t="s">
        <v>58</v>
      </c>
      <c r="B52" s="38">
        <v>300000</v>
      </c>
      <c r="C52" s="38"/>
      <c r="D52" s="35">
        <v>196634</v>
      </c>
      <c r="E52" s="35"/>
      <c r="F52" s="35">
        <f t="shared" si="3"/>
        <v>103366</v>
      </c>
      <c r="G52" s="35"/>
      <c r="H52" s="39"/>
      <c r="I52" s="39"/>
      <c r="L52" s="26"/>
    </row>
    <row r="53" spans="1:12" ht="37.5" customHeight="1" x14ac:dyDescent="0.2">
      <c r="A53" s="37" t="s">
        <v>59</v>
      </c>
      <c r="B53" s="38">
        <v>30000</v>
      </c>
      <c r="C53" s="38"/>
      <c r="D53" s="35">
        <v>13670</v>
      </c>
      <c r="E53" s="35"/>
      <c r="F53" s="35">
        <f t="shared" si="3"/>
        <v>16330</v>
      </c>
      <c r="G53" s="35"/>
      <c r="H53" s="39"/>
      <c r="I53" s="39"/>
      <c r="J53" s="40"/>
      <c r="K53" s="40"/>
      <c r="L53" s="26"/>
    </row>
    <row r="54" spans="1:12" ht="37.5" customHeight="1" x14ac:dyDescent="0.2">
      <c r="A54" s="37" t="s">
        <v>60</v>
      </c>
      <c r="B54" s="38">
        <v>110000</v>
      </c>
      <c r="C54" s="38"/>
      <c r="D54" s="35">
        <v>47929</v>
      </c>
      <c r="E54" s="35"/>
      <c r="F54" s="35">
        <f t="shared" si="3"/>
        <v>62071</v>
      </c>
      <c r="G54" s="35"/>
      <c r="H54" s="39"/>
      <c r="I54" s="39"/>
      <c r="L54" s="26"/>
    </row>
    <row r="55" spans="1:12" ht="18.75" customHeight="1" x14ac:dyDescent="0.2">
      <c r="A55" s="37" t="s">
        <v>61</v>
      </c>
      <c r="B55" s="38">
        <v>100000</v>
      </c>
      <c r="C55" s="38"/>
      <c r="D55" s="35">
        <v>70450</v>
      </c>
      <c r="E55" s="35"/>
      <c r="F55" s="35">
        <f t="shared" si="3"/>
        <v>29550</v>
      </c>
      <c r="G55" s="35"/>
      <c r="H55" s="39"/>
      <c r="I55" s="39"/>
      <c r="L55" s="26"/>
    </row>
    <row r="56" spans="1:12" ht="37.5" customHeight="1" x14ac:dyDescent="0.2">
      <c r="A56" s="37" t="s">
        <v>62</v>
      </c>
      <c r="B56" s="38">
        <v>100000</v>
      </c>
      <c r="C56" s="38"/>
      <c r="D56" s="35">
        <v>85118.64</v>
      </c>
      <c r="E56" s="35"/>
      <c r="F56" s="35">
        <f t="shared" si="3"/>
        <v>14881.36</v>
      </c>
      <c r="G56" s="35"/>
      <c r="H56" s="39"/>
      <c r="I56" s="39"/>
      <c r="J56" s="40"/>
      <c r="K56" s="40"/>
      <c r="L56" s="26"/>
    </row>
    <row r="57" spans="1:12" ht="19.5" customHeight="1" x14ac:dyDescent="0.2">
      <c r="A57" s="37" t="s">
        <v>63</v>
      </c>
      <c r="B57" s="38">
        <v>50000</v>
      </c>
      <c r="C57" s="38"/>
      <c r="D57" s="35">
        <v>0</v>
      </c>
      <c r="E57" s="35"/>
      <c r="F57" s="35">
        <f t="shared" si="3"/>
        <v>50000</v>
      </c>
      <c r="G57" s="35"/>
      <c r="H57" s="39"/>
      <c r="I57" s="39"/>
    </row>
    <row r="58" spans="1:12" s="40" customFormat="1" ht="19.5" customHeight="1" x14ac:dyDescent="0.2">
      <c r="A58" s="31" t="s">
        <v>35</v>
      </c>
      <c r="B58" s="42">
        <f>SUM(B44:B57)</f>
        <v>2362500</v>
      </c>
      <c r="C58" s="42"/>
      <c r="D58" s="42">
        <f>SUM(D44:D57)</f>
        <v>2201341.64</v>
      </c>
      <c r="E58" s="42"/>
      <c r="F58" s="42">
        <f>SUM(F44:F57)</f>
        <v>161158.35999999999</v>
      </c>
      <c r="G58" s="42"/>
      <c r="H58" s="33"/>
      <c r="I58" s="33"/>
      <c r="K58" s="2"/>
    </row>
    <row r="59" spans="1:12" s="40" customFormat="1" ht="19" x14ac:dyDescent="0.2">
      <c r="A59" s="50" t="s">
        <v>35</v>
      </c>
      <c r="B59" s="51">
        <f>B58+B41+B29</f>
        <v>5512450</v>
      </c>
      <c r="C59" s="51"/>
      <c r="D59" s="51">
        <f>D58+D41+D29</f>
        <v>5404502.1400000006</v>
      </c>
      <c r="E59" s="51"/>
      <c r="F59" s="52">
        <f>B59-D59</f>
        <v>107947.8599999994</v>
      </c>
      <c r="G59" s="52"/>
      <c r="H59" s="3"/>
      <c r="I59" s="3"/>
    </row>
    <row r="60" spans="1:12" ht="19" x14ac:dyDescent="0.25">
      <c r="A60" s="4"/>
      <c r="B60" s="4"/>
      <c r="C60" s="4"/>
      <c r="D60" s="4"/>
      <c r="E60" s="4"/>
      <c r="F60" s="5"/>
      <c r="G60" s="5"/>
      <c r="H60" s="4"/>
    </row>
    <row r="61" spans="1:12" ht="19" x14ac:dyDescent="0.25">
      <c r="A61" s="53" t="s">
        <v>64</v>
      </c>
      <c r="B61" s="16"/>
      <c r="C61" s="16"/>
      <c r="D61" s="54" t="s">
        <v>65</v>
      </c>
      <c r="E61" s="4"/>
      <c r="F61" s="5"/>
      <c r="G61" s="5"/>
      <c r="H61" s="4"/>
    </row>
    <row r="62" spans="1:12" ht="19" x14ac:dyDescent="0.25">
      <c r="A62" s="4"/>
      <c r="B62" s="4"/>
      <c r="C62" s="4"/>
      <c r="D62" s="4"/>
      <c r="E62" s="4"/>
      <c r="F62" s="5"/>
      <c r="G62" s="5"/>
      <c r="H62" s="4"/>
    </row>
    <row r="63" spans="1:12" ht="19" x14ac:dyDescent="0.25">
      <c r="A63" s="53" t="s">
        <v>66</v>
      </c>
      <c r="B63" s="16"/>
      <c r="C63" s="4"/>
      <c r="D63" s="55" t="s">
        <v>67</v>
      </c>
      <c r="E63" s="4"/>
      <c r="F63" s="5"/>
      <c r="G63" s="5"/>
      <c r="H63" s="4"/>
    </row>
    <row r="64" spans="1:12" ht="19" x14ac:dyDescent="0.25">
      <c r="A64" s="4"/>
      <c r="B64" s="4"/>
      <c r="C64" s="4"/>
      <c r="D64" s="4"/>
      <c r="E64" s="4"/>
      <c r="F64" s="5"/>
      <c r="G64" s="5"/>
      <c r="H64" s="4"/>
    </row>
  </sheetData>
  <mergeCells count="170">
    <mergeCell ref="B58:C58"/>
    <mergeCell ref="D58:E58"/>
    <mergeCell ref="F58:G58"/>
    <mergeCell ref="H58:I58"/>
    <mergeCell ref="B59:C59"/>
    <mergeCell ref="D59:E59"/>
    <mergeCell ref="F59:G59"/>
    <mergeCell ref="H59:I59"/>
    <mergeCell ref="B56:C56"/>
    <mergeCell ref="D56:E56"/>
    <mergeCell ref="F56:G56"/>
    <mergeCell ref="H56:I56"/>
    <mergeCell ref="B57:C57"/>
    <mergeCell ref="D57:E57"/>
    <mergeCell ref="F57:G57"/>
    <mergeCell ref="H57:I57"/>
    <mergeCell ref="B54:C54"/>
    <mergeCell ref="D54:E54"/>
    <mergeCell ref="F54:G54"/>
    <mergeCell ref="H54:I54"/>
    <mergeCell ref="B55:C55"/>
    <mergeCell ref="D55:E55"/>
    <mergeCell ref="F55:G55"/>
    <mergeCell ref="H55:I55"/>
    <mergeCell ref="B52:C52"/>
    <mergeCell ref="D52:E52"/>
    <mergeCell ref="F52:G52"/>
    <mergeCell ref="H52:I52"/>
    <mergeCell ref="B53:C53"/>
    <mergeCell ref="D53:E53"/>
    <mergeCell ref="F53:G53"/>
    <mergeCell ref="H53:I53"/>
    <mergeCell ref="B50:C50"/>
    <mergeCell ref="D50:E50"/>
    <mergeCell ref="F50:G50"/>
    <mergeCell ref="H50:I50"/>
    <mergeCell ref="B51:C51"/>
    <mergeCell ref="D51:E51"/>
    <mergeCell ref="F51:G51"/>
    <mergeCell ref="H51:I51"/>
    <mergeCell ref="B48:C48"/>
    <mergeCell ref="D48:E48"/>
    <mergeCell ref="F48:G48"/>
    <mergeCell ref="H48:I48"/>
    <mergeCell ref="B49:C49"/>
    <mergeCell ref="D49:E49"/>
    <mergeCell ref="F49:G49"/>
    <mergeCell ref="H49:I49"/>
    <mergeCell ref="B46:C46"/>
    <mergeCell ref="D46:E46"/>
    <mergeCell ref="F46:G46"/>
    <mergeCell ref="H46:I46"/>
    <mergeCell ref="B47:C47"/>
    <mergeCell ref="D47:E47"/>
    <mergeCell ref="F47:G47"/>
    <mergeCell ref="H47:I47"/>
    <mergeCell ref="B44:C44"/>
    <mergeCell ref="D44:E44"/>
    <mergeCell ref="F44:G44"/>
    <mergeCell ref="H44:I44"/>
    <mergeCell ref="B45:C45"/>
    <mergeCell ref="D45:E45"/>
    <mergeCell ref="F45:G45"/>
    <mergeCell ref="H45:I45"/>
    <mergeCell ref="B41:C41"/>
    <mergeCell ref="D41:E41"/>
    <mergeCell ref="F41:G41"/>
    <mergeCell ref="H41:I41"/>
    <mergeCell ref="B43:C43"/>
    <mergeCell ref="D43:E43"/>
    <mergeCell ref="F43:G43"/>
    <mergeCell ref="H43:I43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B27:C27"/>
    <mergeCell ref="D27:E27"/>
    <mergeCell ref="F27:G27"/>
    <mergeCell ref="B23:C23"/>
    <mergeCell ref="D23:E23"/>
    <mergeCell ref="F23:G23"/>
    <mergeCell ref="H23:I26"/>
    <mergeCell ref="B24:C24"/>
    <mergeCell ref="D24:E24"/>
    <mergeCell ref="F24:G24"/>
    <mergeCell ref="B25:C25"/>
    <mergeCell ref="D25:E25"/>
    <mergeCell ref="F25:G25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A15:G15"/>
    <mergeCell ref="B17:C17"/>
    <mergeCell ref="D17:E17"/>
    <mergeCell ref="F17:G17"/>
    <mergeCell ref="H17:I17"/>
    <mergeCell ref="B18:C18"/>
    <mergeCell ref="D18:E18"/>
    <mergeCell ref="F18:G18"/>
    <mergeCell ref="H18:I18"/>
    <mergeCell ref="A1:H1"/>
    <mergeCell ref="A2:D2"/>
    <mergeCell ref="C3:E3"/>
    <mergeCell ref="G3:H3"/>
    <mergeCell ref="C4:E4"/>
    <mergeCell ref="G4:H6"/>
    <mergeCell ref="C5:E5"/>
    <mergeCell ref="C6:E6"/>
  </mergeCells>
  <pageMargins left="0.25000000000000006" right="0.25000000000000006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Надъярных</dc:creator>
  <cp:lastModifiedBy>Александр Надъярных</cp:lastModifiedBy>
  <dcterms:created xsi:type="dcterms:W3CDTF">2020-08-22T08:10:45Z</dcterms:created>
  <dcterms:modified xsi:type="dcterms:W3CDTF">2020-08-22T08:12:38Z</dcterms:modified>
</cp:coreProperties>
</file>